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MFS-OPH01.swe.la.gov\UserShares\kmay\Documents\"/>
    </mc:Choice>
  </mc:AlternateContent>
  <bookViews>
    <workbookView xWindow="0" yWindow="0" windowWidth="28800" windowHeight="12300"/>
  </bookViews>
  <sheets>
    <sheet name="Bracket" sheetId="1" r:id="rId1"/>
  </sheets>
  <definedNames>
    <definedName name="Player_Spring_06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1" l="1"/>
  <c r="O37" i="1"/>
  <c r="M48" i="1"/>
  <c r="Q45" i="1"/>
  <c r="E47" i="1"/>
  <c r="O42" i="1"/>
  <c r="K44" i="1"/>
  <c r="E42" i="1"/>
  <c r="H40" i="1"/>
  <c r="D39" i="1"/>
  <c r="K35" i="1"/>
  <c r="D34" i="1"/>
  <c r="H32" i="1"/>
  <c r="E30" i="1"/>
  <c r="K27" i="1"/>
  <c r="E22" i="1"/>
  <c r="D18" i="1"/>
  <c r="K15" i="1"/>
  <c r="D9" i="1"/>
</calcChain>
</file>

<file path=xl/sharedStrings.xml><?xml version="1.0" encoding="utf-8"?>
<sst xmlns="http://schemas.openxmlformats.org/spreadsheetml/2006/main" count="110" uniqueCount="77">
  <si>
    <t>Teams</t>
  </si>
  <si>
    <t>CHAMPION</t>
  </si>
  <si>
    <t>(If Necessary)</t>
  </si>
  <si>
    <t>A flip of a coin before each game will decide Home Team</t>
  </si>
  <si>
    <t xml:space="preserve">Game 2 </t>
  </si>
  <si>
    <t xml:space="preserve">Game 3 </t>
  </si>
  <si>
    <t xml:space="preserve">Game 4 </t>
  </si>
  <si>
    <t xml:space="preserve">Game 5 </t>
  </si>
  <si>
    <t xml:space="preserve">Game 7 </t>
  </si>
  <si>
    <t xml:space="preserve">Game 8 </t>
  </si>
  <si>
    <t>Game 9</t>
  </si>
  <si>
    <t xml:space="preserve">Game 10 </t>
  </si>
  <si>
    <t xml:space="preserve">Game 13 </t>
  </si>
  <si>
    <t>Game 14</t>
  </si>
  <si>
    <t xml:space="preserve">Game 15 </t>
  </si>
  <si>
    <t>Game 6 -</t>
  </si>
  <si>
    <t xml:space="preserve">TOURNAMENT DIRECTORS:    Ken May (337) 552-7795                </t>
  </si>
  <si>
    <t xml:space="preserve">Game 1  </t>
  </si>
  <si>
    <t xml:space="preserve">HOST: YOUNGSVILLE SPORTS COMPLEX 801 SAVOY ROAD  </t>
  </si>
  <si>
    <t xml:space="preserve">       Tue 7/15</t>
  </si>
  <si>
    <t>$300 PER TEAM GATE FEE DUE</t>
  </si>
  <si>
    <t>AT CHECK-IN</t>
  </si>
  <si>
    <t>W-1</t>
  </si>
  <si>
    <t>W-2</t>
  </si>
  <si>
    <t>W-3</t>
  </si>
  <si>
    <t>W-4</t>
  </si>
  <si>
    <t>W-6</t>
  </si>
  <si>
    <t>W-8</t>
  </si>
  <si>
    <t>L-8</t>
  </si>
  <si>
    <t>L-6</t>
  </si>
  <si>
    <t>L-3</t>
  </si>
  <si>
    <t>L-4</t>
  </si>
  <si>
    <t>W-7</t>
  </si>
  <si>
    <t>W-9</t>
  </si>
  <si>
    <t>W-10</t>
  </si>
  <si>
    <t>W-14</t>
  </si>
  <si>
    <t>L-14</t>
  </si>
  <si>
    <t>W-13</t>
  </si>
  <si>
    <t>Game 12</t>
  </si>
  <si>
    <t>W- 12</t>
  </si>
  <si>
    <t>Game 11</t>
  </si>
  <si>
    <t>W- 11</t>
  </si>
  <si>
    <t>L - 12</t>
  </si>
  <si>
    <t xml:space="preserve">    </t>
  </si>
  <si>
    <t xml:space="preserve"> </t>
  </si>
  <si>
    <t>EIGHT TEAM DOUBLE ELIMINATION HOST CHAIRMAN   TIM ROBICHAUX (337) 581-3028</t>
  </si>
  <si>
    <t>YOUNGSVILLE</t>
  </si>
  <si>
    <t>runnerup</t>
  </si>
  <si>
    <t>also</t>
  </si>
  <si>
    <t xml:space="preserve">advances </t>
  </si>
  <si>
    <t>Dwayne Thibodeaux 337-344-3023</t>
  </si>
  <si>
    <t>T</t>
  </si>
  <si>
    <t>Coaches full uniform</t>
  </si>
  <si>
    <t>337-344-3023</t>
  </si>
  <si>
    <t>YOUNGSVILLE NAT</t>
  </si>
  <si>
    <r>
      <t>PONY BASEBALL INC. - PONY SOUTH ZONE - CENTRAL REGION MUSTANG 10</t>
    </r>
    <r>
      <rPr>
        <b/>
        <sz val="12"/>
        <color rgb="FFFF0000"/>
        <rFont val="Arial"/>
        <family val="2"/>
      </rPr>
      <t xml:space="preserve"> &amp; UNDER</t>
    </r>
    <r>
      <rPr>
        <b/>
        <sz val="12"/>
        <color indexed="9"/>
        <rFont val="Arial"/>
        <family val="2"/>
      </rPr>
      <t xml:space="preserve"> - SUPER REGION TOURNAMENT </t>
    </r>
  </si>
  <si>
    <t>1 hour 30 minute time limit</t>
  </si>
  <si>
    <t>TWINS</t>
  </si>
  <si>
    <t>SOUTHERN AIR</t>
  </si>
  <si>
    <t>WED 6/26</t>
  </si>
  <si>
    <t>THUR 6/27</t>
  </si>
  <si>
    <t>FRI 6/28</t>
  </si>
  <si>
    <t>FRI  6/28</t>
  </si>
  <si>
    <t>SAT 6/29</t>
  </si>
  <si>
    <t>SUN 6/30</t>
  </si>
  <si>
    <t>advances to Mustang Zone San Marcos, Tx July 17</t>
  </si>
  <si>
    <t>WELSH</t>
  </si>
  <si>
    <t>KAPLAN</t>
  </si>
  <si>
    <t>EUNICE</t>
  </si>
  <si>
    <t>RAYNE</t>
  </si>
  <si>
    <t>CROWLEY</t>
  </si>
  <si>
    <t>IOWA</t>
  </si>
  <si>
    <t>WC BLUE JAYS</t>
  </si>
  <si>
    <t>updated daily</t>
  </si>
  <si>
    <t>south.pony.org</t>
  </si>
  <si>
    <t>select baseball information</t>
  </si>
  <si>
    <t>select central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</si>
</sst>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63"/>
      <name val="Arial"/>
      <family val="2"/>
    </font>
    <font>
      <b/>
      <sz val="9"/>
      <color indexed="63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11"/>
      <color indexed="63"/>
      <name val="Arial"/>
      <family val="2"/>
    </font>
    <font>
      <b/>
      <i/>
      <sz val="11"/>
      <color indexed="63"/>
      <name val="Arial"/>
      <family val="2"/>
    </font>
    <font>
      <b/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rgb="FF0000CC"/>
      <name val="Arial"/>
      <family val="2"/>
    </font>
    <font>
      <b/>
      <sz val="9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b/>
      <i/>
      <sz val="10"/>
      <color theme="9" tint="-0.499984740745262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62">
    <xf numFmtId="0" fontId="0" fillId="0" borderId="0" xfId="0"/>
    <xf numFmtId="0" fontId="20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7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1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31" fillId="0" borderId="10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16" xfId="0" applyFont="1" applyBorder="1" applyAlignment="1">
      <alignment vertical="center"/>
    </xf>
    <xf numFmtId="0" fontId="31" fillId="0" borderId="17" xfId="0" applyFont="1" applyBorder="1" applyAlignment="1">
      <alignment horizontal="right" vertical="center"/>
    </xf>
    <xf numFmtId="0" fontId="31" fillId="0" borderId="11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28" borderId="0" xfId="0" applyFont="1" applyFill="1" applyAlignment="1">
      <alignment horizontal="center" vertical="center"/>
    </xf>
    <xf numFmtId="0" fontId="21" fillId="30" borderId="0" xfId="0" applyFont="1" applyFill="1" applyAlignment="1">
      <alignment vertical="top"/>
    </xf>
    <xf numFmtId="0" fontId="29" fillId="30" borderId="0" xfId="0" applyFont="1" applyFill="1"/>
    <xf numFmtId="0" fontId="33" fillId="31" borderId="0" xfId="0" applyFont="1" applyFill="1" applyAlignment="1">
      <alignment horizontal="center" vertical="center"/>
    </xf>
    <xf numFmtId="0" fontId="31" fillId="33" borderId="14" xfId="0" applyFont="1" applyFill="1" applyBorder="1" applyAlignment="1">
      <alignment horizontal="center" vertical="center"/>
    </xf>
    <xf numFmtId="0" fontId="31" fillId="33" borderId="10" xfId="0" applyFont="1" applyFill="1" applyBorder="1" applyAlignment="1">
      <alignment vertical="center"/>
    </xf>
    <xf numFmtId="0" fontId="31" fillId="33" borderId="15" xfId="0" applyFont="1" applyFill="1" applyBorder="1" applyAlignment="1">
      <alignment horizontal="center" vertical="center"/>
    </xf>
    <xf numFmtId="0" fontId="31" fillId="33" borderId="10" xfId="0" applyFont="1" applyFill="1" applyBorder="1" applyAlignment="1">
      <alignment horizontal="center" vertical="center"/>
    </xf>
    <xf numFmtId="0" fontId="31" fillId="33" borderId="12" xfId="0" applyFont="1" applyFill="1" applyBorder="1" applyAlignment="1">
      <alignment horizontal="center" vertical="center"/>
    </xf>
    <xf numFmtId="0" fontId="31" fillId="33" borderId="0" xfId="0" applyFont="1" applyFill="1" applyAlignment="1">
      <alignment horizontal="center" vertical="center"/>
    </xf>
    <xf numFmtId="18" fontId="35" fillId="34" borderId="0" xfId="0" applyNumberFormat="1" applyFont="1" applyFill="1" applyAlignment="1">
      <alignment horizontal="center"/>
    </xf>
    <xf numFmtId="0" fontId="31" fillId="34" borderId="13" xfId="0" applyFont="1" applyFill="1" applyBorder="1" applyAlignment="1">
      <alignment horizontal="center" vertical="center"/>
    </xf>
    <xf numFmtId="0" fontId="31" fillId="34" borderId="14" xfId="0" applyFont="1" applyFill="1" applyBorder="1" applyAlignment="1">
      <alignment horizontal="center" vertical="center"/>
    </xf>
    <xf numFmtId="0" fontId="31" fillId="34" borderId="15" xfId="0" applyFont="1" applyFill="1" applyBorder="1" applyAlignment="1">
      <alignment horizontal="center" vertical="center"/>
    </xf>
    <xf numFmtId="0" fontId="31" fillId="34" borderId="0" xfId="0" applyFont="1" applyFill="1" applyAlignment="1">
      <alignment horizontal="center" vertical="center"/>
    </xf>
    <xf numFmtId="0" fontId="31" fillId="34" borderId="10" xfId="0" applyFont="1" applyFill="1" applyBorder="1" applyAlignment="1">
      <alignment horizontal="center" vertical="center"/>
    </xf>
    <xf numFmtId="0" fontId="20" fillId="34" borderId="0" xfId="0" applyFont="1" applyFill="1" applyAlignment="1">
      <alignment vertical="center"/>
    </xf>
    <xf numFmtId="0" fontId="32" fillId="34" borderId="0" xfId="0" applyFont="1" applyFill="1" applyAlignment="1">
      <alignment horizontal="center" vertical="center"/>
    </xf>
    <xf numFmtId="0" fontId="31" fillId="34" borderId="12" xfId="0" applyFont="1" applyFill="1" applyBorder="1" applyAlignment="1">
      <alignment horizontal="center" vertical="center"/>
    </xf>
    <xf numFmtId="0" fontId="31" fillId="34" borderId="12" xfId="0" applyFont="1" applyFill="1" applyBorder="1" applyAlignment="1">
      <alignment vertical="center"/>
    </xf>
    <xf numFmtId="0" fontId="31" fillId="34" borderId="13" xfId="0" applyFont="1" applyFill="1" applyBorder="1" applyAlignment="1">
      <alignment vertical="center"/>
    </xf>
    <xf numFmtId="0" fontId="35" fillId="35" borderId="0" xfId="0" applyFont="1" applyFill="1" applyAlignment="1">
      <alignment horizontal="center"/>
    </xf>
    <xf numFmtId="0" fontId="36" fillId="35" borderId="0" xfId="0" applyFont="1" applyFill="1" applyAlignment="1">
      <alignment horizontal="center"/>
    </xf>
    <xf numFmtId="18" fontId="35" fillId="35" borderId="0" xfId="0" applyNumberFormat="1" applyFont="1" applyFill="1" applyAlignment="1">
      <alignment horizontal="center"/>
    </xf>
    <xf numFmtId="0" fontId="31" fillId="35" borderId="0" xfId="0" applyFont="1" applyFill="1" applyAlignment="1">
      <alignment horizontal="center" vertical="center"/>
    </xf>
    <xf numFmtId="0" fontId="31" fillId="35" borderId="12" xfId="0" applyFont="1" applyFill="1" applyBorder="1" applyAlignment="1">
      <alignment horizontal="center" vertical="center"/>
    </xf>
    <xf numFmtId="0" fontId="31" fillId="35" borderId="13" xfId="0" applyFont="1" applyFill="1" applyBorder="1" applyAlignment="1">
      <alignment horizontal="center" vertical="center"/>
    </xf>
    <xf numFmtId="0" fontId="31" fillId="35" borderId="14" xfId="0" applyFont="1" applyFill="1" applyBorder="1" applyAlignment="1">
      <alignment horizontal="center" vertical="center"/>
    </xf>
    <xf numFmtId="0" fontId="31" fillId="35" borderId="0" xfId="0" applyFont="1" applyFill="1" applyAlignment="1">
      <alignment vertical="center"/>
    </xf>
    <xf numFmtId="0" fontId="32" fillId="35" borderId="0" xfId="0" applyFont="1" applyFill="1" applyAlignment="1">
      <alignment horizontal="center" vertical="center"/>
    </xf>
    <xf numFmtId="0" fontId="22" fillId="35" borderId="0" xfId="0" applyFont="1" applyFill="1" applyAlignment="1">
      <alignment vertical="center"/>
    </xf>
    <xf numFmtId="0" fontId="31" fillId="35" borderId="10" xfId="0" applyFont="1" applyFill="1" applyBorder="1" applyAlignment="1">
      <alignment vertical="center"/>
    </xf>
    <xf numFmtId="0" fontId="31" fillId="35" borderId="10" xfId="0" applyFont="1" applyFill="1" applyBorder="1" applyAlignment="1">
      <alignment horizontal="center" vertical="center"/>
    </xf>
    <xf numFmtId="0" fontId="31" fillId="35" borderId="15" xfId="0" applyFont="1" applyFill="1" applyBorder="1" applyAlignment="1">
      <alignment horizontal="center" vertical="center"/>
    </xf>
    <xf numFmtId="0" fontId="35" fillId="34" borderId="0" xfId="0" applyFont="1" applyFill="1" applyAlignment="1">
      <alignment horizontal="center" vertical="center"/>
    </xf>
    <xf numFmtId="0" fontId="36" fillId="34" borderId="0" xfId="0" applyFont="1" applyFill="1" applyAlignment="1">
      <alignment horizontal="center" vertical="center"/>
    </xf>
    <xf numFmtId="18" fontId="35" fillId="34" borderId="0" xfId="0" applyNumberFormat="1" applyFont="1" applyFill="1" applyAlignment="1">
      <alignment horizontal="center" vertical="center"/>
    </xf>
    <xf numFmtId="0" fontId="38" fillId="34" borderId="0" xfId="0" applyFont="1" applyFill="1" applyAlignment="1">
      <alignment horizontal="center"/>
    </xf>
    <xf numFmtId="0" fontId="31" fillId="34" borderId="0" xfId="0" applyFont="1" applyFill="1" applyAlignment="1">
      <alignment vertical="center"/>
    </xf>
    <xf numFmtId="0" fontId="20" fillId="35" borderId="0" xfId="0" applyFont="1" applyFill="1" applyAlignment="1">
      <alignment vertical="center"/>
    </xf>
    <xf numFmtId="0" fontId="22" fillId="35" borderId="0" xfId="0" applyFont="1" applyFill="1" applyAlignment="1">
      <alignment horizontal="center" vertical="center"/>
    </xf>
    <xf numFmtId="0" fontId="20" fillId="35" borderId="0" xfId="0" applyFont="1" applyFill="1"/>
    <xf numFmtId="0" fontId="31" fillId="35" borderId="16" xfId="0" applyFont="1" applyFill="1" applyBorder="1" applyAlignment="1">
      <alignment horizontal="center" vertical="center"/>
    </xf>
    <xf numFmtId="18" fontId="35" fillId="36" borderId="0" xfId="0" applyNumberFormat="1" applyFont="1" applyFill="1" applyAlignment="1">
      <alignment horizontal="center"/>
    </xf>
    <xf numFmtId="0" fontId="31" fillId="36" borderId="12" xfId="0" applyFont="1" applyFill="1" applyBorder="1" applyAlignment="1">
      <alignment horizontal="center" vertical="center"/>
    </xf>
    <xf numFmtId="0" fontId="31" fillId="36" borderId="13" xfId="0" applyFont="1" applyFill="1" applyBorder="1" applyAlignment="1">
      <alignment horizontal="center" vertical="center"/>
    </xf>
    <xf numFmtId="0" fontId="32" fillId="36" borderId="0" xfId="0" applyFont="1" applyFill="1" applyAlignment="1">
      <alignment horizontal="center" vertical="center"/>
    </xf>
    <xf numFmtId="0" fontId="31" fillId="36" borderId="14" xfId="0" applyFont="1" applyFill="1" applyBorder="1" applyAlignment="1">
      <alignment horizontal="center" vertical="center"/>
    </xf>
    <xf numFmtId="0" fontId="31" fillId="36" borderId="10" xfId="0" applyFont="1" applyFill="1" applyBorder="1" applyAlignment="1">
      <alignment horizontal="center" vertical="center"/>
    </xf>
    <xf numFmtId="0" fontId="31" fillId="36" borderId="15" xfId="0" applyFont="1" applyFill="1" applyBorder="1" applyAlignment="1">
      <alignment horizontal="center" vertical="center"/>
    </xf>
    <xf numFmtId="0" fontId="31" fillId="36" borderId="0" xfId="0" applyFont="1" applyFill="1" applyAlignment="1">
      <alignment horizontal="center" vertical="center"/>
    </xf>
    <xf numFmtId="0" fontId="20" fillId="36" borderId="0" xfId="0" applyFont="1" applyFill="1"/>
    <xf numFmtId="0" fontId="31" fillId="36" borderId="0" xfId="0" applyFont="1" applyFill="1" applyAlignment="1">
      <alignment vertical="center"/>
    </xf>
    <xf numFmtId="0" fontId="39" fillId="29" borderId="0" xfId="0" applyFont="1" applyFill="1" applyAlignment="1">
      <alignment horizontal="center"/>
    </xf>
    <xf numFmtId="0" fontId="26" fillId="29" borderId="18" xfId="0" applyFont="1" applyFill="1" applyBorder="1" applyAlignment="1">
      <alignment horizontal="center"/>
    </xf>
    <xf numFmtId="0" fontId="35" fillId="29" borderId="0" xfId="0" applyFont="1" applyFill="1" applyAlignment="1">
      <alignment horizontal="center"/>
    </xf>
    <xf numFmtId="0" fontId="36" fillId="29" borderId="0" xfId="0" applyFont="1" applyFill="1" applyAlignment="1">
      <alignment horizontal="center"/>
    </xf>
    <xf numFmtId="18" fontId="35" fillId="29" borderId="0" xfId="0" applyNumberFormat="1" applyFont="1" applyFill="1" applyAlignment="1">
      <alignment horizontal="center"/>
    </xf>
    <xf numFmtId="0" fontId="26" fillId="29" borderId="17" xfId="0" applyFont="1" applyFill="1" applyBorder="1" applyAlignment="1">
      <alignment horizontal="center"/>
    </xf>
    <xf numFmtId="0" fontId="26" fillId="29" borderId="20" xfId="0" applyFont="1" applyFill="1" applyBorder="1" applyAlignment="1">
      <alignment horizontal="center"/>
    </xf>
    <xf numFmtId="0" fontId="31" fillId="29" borderId="0" xfId="0" applyFont="1" applyFill="1" applyAlignment="1">
      <alignment horizontal="center" vertical="center"/>
    </xf>
    <xf numFmtId="0" fontId="31" fillId="29" borderId="10" xfId="0" applyFont="1" applyFill="1" applyBorder="1" applyAlignment="1">
      <alignment horizontal="center" vertical="center"/>
    </xf>
    <xf numFmtId="0" fontId="31" fillId="29" borderId="17" xfId="0" applyFont="1" applyFill="1" applyBorder="1" applyAlignment="1">
      <alignment horizontal="center" vertical="center"/>
    </xf>
    <xf numFmtId="0" fontId="36" fillId="36" borderId="0" xfId="0" applyFont="1" applyFill="1" applyAlignment="1">
      <alignment horizontal="center"/>
    </xf>
    <xf numFmtId="0" fontId="36" fillId="34" borderId="0" xfId="0" applyFont="1" applyFill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35" fillId="36" borderId="0" xfId="0" applyFont="1" applyFill="1" applyAlignment="1">
      <alignment horizontal="center"/>
    </xf>
    <xf numFmtId="18" fontId="35" fillId="33" borderId="0" xfId="0" applyNumberFormat="1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9" fillId="0" borderId="0" xfId="0" applyFont="1"/>
    <xf numFmtId="0" fontId="21" fillId="33" borderId="0" xfId="0" applyFont="1" applyFill="1" applyAlignment="1">
      <alignment horizontal="center" vertical="center"/>
    </xf>
    <xf numFmtId="0" fontId="37" fillId="33" borderId="12" xfId="0" applyFont="1" applyFill="1" applyBorder="1"/>
    <xf numFmtId="0" fontId="37" fillId="33" borderId="0" xfId="0" applyFont="1" applyFill="1" applyAlignment="1">
      <alignment horizontal="center" vertical="center"/>
    </xf>
    <xf numFmtId="0" fontId="20" fillId="35" borderId="0" xfId="0" applyFont="1" applyFill="1" applyAlignment="1">
      <alignment horizontal="center"/>
    </xf>
    <xf numFmtId="0" fontId="22" fillId="35" borderId="21" xfId="0" applyFont="1" applyFill="1" applyBorder="1" applyAlignment="1">
      <alignment vertical="center"/>
    </xf>
    <xf numFmtId="0" fontId="41" fillId="31" borderId="0" xfId="0" applyFont="1" applyFill="1" applyAlignment="1">
      <alignment horizontal="center" vertical="center" wrapText="1"/>
    </xf>
    <xf numFmtId="15" fontId="29" fillId="30" borderId="0" xfId="0" applyNumberFormat="1" applyFont="1" applyFill="1"/>
    <xf numFmtId="0" fontId="37" fillId="33" borderId="12" xfId="0" applyFont="1" applyFill="1" applyBorder="1" applyAlignment="1">
      <alignment horizontal="center"/>
    </xf>
    <xf numFmtId="0" fontId="37" fillId="33" borderId="13" xfId="0" applyFont="1" applyFill="1" applyBorder="1" applyAlignment="1">
      <alignment horizontal="center"/>
    </xf>
    <xf numFmtId="0" fontId="36" fillId="33" borderId="0" xfId="0" applyFont="1" applyFill="1" applyAlignment="1">
      <alignment horizontal="center"/>
    </xf>
    <xf numFmtId="0" fontId="36" fillId="33" borderId="14" xfId="0" applyFont="1" applyFill="1" applyBorder="1" applyAlignment="1">
      <alignment horizontal="center"/>
    </xf>
    <xf numFmtId="18" fontId="35" fillId="33" borderId="0" xfId="0" applyNumberFormat="1" applyFont="1" applyFill="1" applyAlignment="1">
      <alignment horizontal="center"/>
    </xf>
    <xf numFmtId="18" fontId="35" fillId="33" borderId="14" xfId="0" applyNumberFormat="1" applyFont="1" applyFill="1" applyBorder="1" applyAlignment="1">
      <alignment horizontal="center"/>
    </xf>
    <xf numFmtId="0" fontId="34" fillId="32" borderId="29" xfId="0" applyFont="1" applyFill="1" applyBorder="1" applyAlignment="1">
      <alignment horizontal="center" vertical="center" wrapText="1"/>
    </xf>
    <xf numFmtId="0" fontId="34" fillId="32" borderId="16" xfId="0" applyFont="1" applyFill="1" applyBorder="1" applyAlignment="1">
      <alignment horizontal="center" vertical="center" wrapText="1"/>
    </xf>
    <xf numFmtId="0" fontId="35" fillId="36" borderId="0" xfId="0" applyFont="1" applyFill="1" applyAlignment="1">
      <alignment horizontal="center"/>
    </xf>
    <xf numFmtId="0" fontId="35" fillId="36" borderId="14" xfId="0" applyFont="1" applyFill="1" applyBorder="1" applyAlignment="1">
      <alignment horizontal="center"/>
    </xf>
    <xf numFmtId="0" fontId="31" fillId="34" borderId="11" xfId="0" applyFont="1" applyFill="1" applyBorder="1" applyAlignment="1">
      <alignment horizontal="center" vertical="center"/>
    </xf>
    <xf numFmtId="0" fontId="31" fillId="34" borderId="12" xfId="0" applyFont="1" applyFill="1" applyBorder="1" applyAlignment="1">
      <alignment horizontal="center" vertical="center"/>
    </xf>
    <xf numFmtId="0" fontId="31" fillId="34" borderId="13" xfId="0" applyFont="1" applyFill="1" applyBorder="1" applyAlignment="1">
      <alignment horizontal="center" vertical="center"/>
    </xf>
    <xf numFmtId="0" fontId="19" fillId="24" borderId="0" xfId="0" applyFont="1" applyFill="1" applyAlignment="1">
      <alignment horizontal="center" vertical="center"/>
    </xf>
    <xf numFmtId="0" fontId="29" fillId="26" borderId="0" xfId="0" applyFont="1" applyFill="1" applyAlignment="1">
      <alignment horizontal="center" vertical="center"/>
    </xf>
    <xf numFmtId="0" fontId="21" fillId="26" borderId="0" xfId="0" applyFont="1" applyFill="1" applyAlignment="1">
      <alignment horizontal="center" vertical="center"/>
    </xf>
    <xf numFmtId="0" fontId="21" fillId="25" borderId="0" xfId="0" applyFont="1" applyFill="1" applyAlignment="1">
      <alignment horizontal="center" vertical="center"/>
    </xf>
    <xf numFmtId="0" fontId="33" fillId="27" borderId="11" xfId="0" applyFont="1" applyFill="1" applyBorder="1" applyAlignment="1">
      <alignment horizontal="center" vertical="center"/>
    </xf>
    <xf numFmtId="0" fontId="33" fillId="27" borderId="12" xfId="0" applyFont="1" applyFill="1" applyBorder="1" applyAlignment="1">
      <alignment horizontal="center" vertical="center"/>
    </xf>
    <xf numFmtId="0" fontId="33" fillId="27" borderId="13" xfId="0" applyFont="1" applyFill="1" applyBorder="1" applyAlignment="1">
      <alignment horizontal="center" vertical="center"/>
    </xf>
    <xf numFmtId="0" fontId="20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35" fillId="33" borderId="0" xfId="0" applyFont="1" applyFill="1" applyAlignment="1">
      <alignment horizontal="center"/>
    </xf>
    <xf numFmtId="0" fontId="35" fillId="33" borderId="13" xfId="0" applyFont="1" applyFill="1" applyBorder="1" applyAlignment="1">
      <alignment horizontal="center"/>
    </xf>
    <xf numFmtId="0" fontId="31" fillId="0" borderId="10" xfId="0" applyFont="1" applyBorder="1" applyAlignment="1">
      <alignment horizontal="center" vertical="center"/>
    </xf>
    <xf numFmtId="0" fontId="35" fillId="33" borderId="12" xfId="0" applyFont="1" applyFill="1" applyBorder="1" applyAlignment="1">
      <alignment horizontal="center"/>
    </xf>
    <xf numFmtId="0" fontId="31" fillId="0" borderId="12" xfId="0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1" fillId="0" borderId="2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6" fillId="36" borderId="0" xfId="0" applyFont="1" applyFill="1" applyAlignment="1">
      <alignment horizontal="center"/>
    </xf>
    <xf numFmtId="0" fontId="36" fillId="36" borderId="14" xfId="0" applyFont="1" applyFill="1" applyBorder="1" applyAlignment="1">
      <alignment horizontal="center"/>
    </xf>
    <xf numFmtId="18" fontId="35" fillId="36" borderId="16" xfId="0" applyNumberFormat="1" applyFont="1" applyFill="1" applyBorder="1" applyAlignment="1">
      <alignment horizontal="center"/>
    </xf>
    <xf numFmtId="18" fontId="35" fillId="36" borderId="14" xfId="0" applyNumberFormat="1" applyFont="1" applyFill="1" applyBorder="1" applyAlignment="1">
      <alignment horizontal="center"/>
    </xf>
    <xf numFmtId="0" fontId="38" fillId="34" borderId="12" xfId="0" applyFont="1" applyFill="1" applyBorder="1" applyAlignment="1">
      <alignment horizontal="center"/>
    </xf>
    <xf numFmtId="0" fontId="38" fillId="34" borderId="13" xfId="0" applyFont="1" applyFill="1" applyBorder="1" applyAlignment="1">
      <alignment horizontal="center"/>
    </xf>
    <xf numFmtId="0" fontId="32" fillId="36" borderId="16" xfId="0" applyFont="1" applyFill="1" applyBorder="1" applyAlignment="1">
      <alignment horizontal="center" vertical="center"/>
    </xf>
    <xf numFmtId="0" fontId="32" fillId="36" borderId="14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/>
    </xf>
    <xf numFmtId="0" fontId="21" fillId="34" borderId="0" xfId="0" applyFont="1" applyFill="1" applyAlignment="1">
      <alignment horizontal="center" vertical="center"/>
    </xf>
    <xf numFmtId="0" fontId="21" fillId="34" borderId="14" xfId="0" applyFont="1" applyFill="1" applyBorder="1" applyAlignment="1">
      <alignment horizontal="center" vertical="center"/>
    </xf>
    <xf numFmtId="0" fontId="31" fillId="34" borderId="21" xfId="0" applyFont="1" applyFill="1" applyBorder="1" applyAlignment="1">
      <alignment horizontal="center" vertical="center"/>
    </xf>
    <xf numFmtId="0" fontId="31" fillId="34" borderId="10" xfId="0" applyFont="1" applyFill="1" applyBorder="1" applyAlignment="1">
      <alignment horizontal="center" vertical="center"/>
    </xf>
    <xf numFmtId="0" fontId="31" fillId="34" borderId="15" xfId="0" applyFont="1" applyFill="1" applyBorder="1" applyAlignment="1">
      <alignment horizontal="center" vertical="center"/>
    </xf>
    <xf numFmtId="18" fontId="35" fillId="34" borderId="0" xfId="0" applyNumberFormat="1" applyFont="1" applyFill="1" applyAlignment="1">
      <alignment horizontal="center"/>
    </xf>
    <xf numFmtId="18" fontId="35" fillId="34" borderId="14" xfId="0" applyNumberFormat="1" applyFont="1" applyFill="1" applyBorder="1" applyAlignment="1">
      <alignment horizontal="center"/>
    </xf>
    <xf numFmtId="0" fontId="36" fillId="34" borderId="0" xfId="0" applyFont="1" applyFill="1" applyAlignment="1">
      <alignment horizontal="center"/>
    </xf>
    <xf numFmtId="0" fontId="36" fillId="34" borderId="14" xfId="0" applyFont="1" applyFill="1" applyBorder="1" applyAlignment="1">
      <alignment horizontal="center"/>
    </xf>
    <xf numFmtId="0" fontId="35" fillId="34" borderId="16" xfId="0" applyFont="1" applyFill="1" applyBorder="1" applyAlignment="1">
      <alignment horizontal="center"/>
    </xf>
    <xf numFmtId="0" fontId="35" fillId="34" borderId="0" xfId="0" applyFont="1" applyFill="1" applyAlignment="1">
      <alignment horizontal="center"/>
    </xf>
    <xf numFmtId="0" fontId="35" fillId="34" borderId="14" xfId="0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mruColors>
      <color rgb="FFFFFF99"/>
      <color rgb="FF0000FF"/>
      <color rgb="FF0000CC"/>
      <color rgb="FFCCFFCC"/>
      <color rgb="FF000066"/>
      <color rgb="FFFF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969645</xdr:colOff>
      <xdr:row>4</xdr:row>
      <xdr:rowOff>26670</xdr:rowOff>
    </xdr:from>
    <xdr:to>
      <xdr:col>16</xdr:col>
      <xdr:colOff>782955</xdr:colOff>
      <xdr:row>9</xdr:row>
      <xdr:rowOff>160020</xdr:rowOff>
    </xdr:to>
    <xdr:pic>
      <xdr:nvPicPr>
        <xdr:cNvPr id="1025" name="Picture 1" descr="log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76385" y="842010"/>
          <a:ext cx="1200150" cy="9182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tabSelected="1" zoomScale="84" zoomScaleNormal="84" workbookViewId="0">
      <selection activeCell="T35" sqref="T35"/>
    </sheetView>
  </sheetViews>
  <sheetFormatPr defaultColWidth="9.140625" defaultRowHeight="12.75" x14ac:dyDescent="0.2"/>
  <cols>
    <col min="1" max="1" width="17.5703125" style="1" customWidth="1"/>
    <col min="2" max="2" width="3.28515625" style="1" customWidth="1"/>
    <col min="3" max="3" width="13.42578125" style="1" customWidth="1"/>
    <col min="4" max="4" width="3.42578125" style="1" customWidth="1"/>
    <col min="5" max="5" width="13.42578125" style="1" customWidth="1"/>
    <col min="6" max="6" width="3.42578125" style="1" customWidth="1"/>
    <col min="7" max="7" width="3.5703125" style="1" customWidth="1"/>
    <col min="8" max="8" width="4.140625" style="1" customWidth="1"/>
    <col min="9" max="9" width="12.42578125" style="1" customWidth="1"/>
    <col min="10" max="10" width="3.140625" style="1" customWidth="1"/>
    <col min="11" max="11" width="16.85546875" style="1" customWidth="1"/>
    <col min="12" max="12" width="3.140625" style="1" customWidth="1"/>
    <col min="13" max="13" width="16.85546875" style="1" customWidth="1"/>
    <col min="14" max="14" width="4.85546875" style="1" customWidth="1"/>
    <col min="15" max="15" width="16.85546875" style="1" customWidth="1"/>
    <col min="16" max="16" width="3.28515625" style="1" customWidth="1"/>
    <col min="17" max="17" width="13.28515625" style="1" customWidth="1"/>
    <col min="18" max="18" width="12.5703125" style="1" customWidth="1"/>
    <col min="19" max="19" width="11.42578125" style="1" customWidth="1"/>
    <col min="20" max="20" width="15.28515625" style="1" customWidth="1"/>
    <col min="21" max="21" width="11" style="1" customWidth="1"/>
    <col min="22" max="22" width="9.140625" style="1"/>
    <col min="23" max="23" width="20.42578125" style="1" customWidth="1"/>
    <col min="24" max="24" width="17.5703125" style="1" customWidth="1"/>
    <col min="25" max="25" width="19.140625" style="1" customWidth="1"/>
    <col min="26" max="26" width="18.28515625" style="1" customWidth="1"/>
    <col min="27" max="27" width="9.42578125" style="1" customWidth="1"/>
    <col min="28" max="28" width="15.140625" style="1" customWidth="1"/>
    <col min="29" max="16384" width="9.140625" style="1"/>
  </cols>
  <sheetData>
    <row r="1" spans="1:17" ht="19.5" customHeight="1" x14ac:dyDescent="0.2">
      <c r="A1" s="123" t="s">
        <v>55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16.5" customHeight="1" x14ac:dyDescent="0.2">
      <c r="A2" s="126" t="s">
        <v>18</v>
      </c>
      <c r="B2" s="126"/>
      <c r="C2" s="126"/>
      <c r="D2" s="126"/>
      <c r="E2" s="126"/>
      <c r="F2" s="126"/>
      <c r="G2" s="126"/>
      <c r="H2" s="126"/>
      <c r="I2" s="126"/>
      <c r="J2" s="126"/>
      <c r="K2" s="27"/>
      <c r="L2" s="27"/>
      <c r="M2" s="28"/>
      <c r="N2" s="28"/>
      <c r="O2" s="109"/>
      <c r="P2" s="27"/>
    </row>
    <row r="3" spans="1:17" ht="14.25" customHeight="1" x14ac:dyDescent="0.2">
      <c r="A3" s="124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17" ht="15" customHeight="1" x14ac:dyDescent="0.2">
      <c r="A4" s="10" t="s">
        <v>16</v>
      </c>
      <c r="B4" s="10"/>
      <c r="C4" s="10"/>
      <c r="F4" s="10"/>
      <c r="G4" s="10"/>
      <c r="H4" s="10"/>
      <c r="I4" s="18" t="s">
        <v>50</v>
      </c>
      <c r="K4" s="9" t="s">
        <v>53</v>
      </c>
      <c r="L4" s="9"/>
      <c r="M4" s="9" t="s">
        <v>56</v>
      </c>
      <c r="N4" s="2"/>
      <c r="O4" s="3"/>
    </row>
    <row r="5" spans="1:17" ht="11.1" customHeight="1" x14ac:dyDescent="0.2">
      <c r="D5" s="6"/>
      <c r="E5" s="1" t="s">
        <v>51</v>
      </c>
      <c r="F5" s="6"/>
      <c r="G5" s="6"/>
      <c r="H5" s="4"/>
      <c r="L5" s="15"/>
      <c r="P5" s="15"/>
    </row>
    <row r="6" spans="1:17" ht="11.45" customHeight="1" thickBot="1" x14ac:dyDescent="0.25">
      <c r="A6" s="18"/>
      <c r="B6" s="18"/>
      <c r="C6" s="18"/>
      <c r="D6" s="18"/>
      <c r="F6" s="18"/>
      <c r="G6" s="18"/>
      <c r="H6" s="18"/>
      <c r="I6" s="18"/>
      <c r="J6" s="18"/>
      <c r="K6" s="18"/>
      <c r="L6" s="15"/>
      <c r="P6" s="15"/>
      <c r="Q6" s="18"/>
    </row>
    <row r="7" spans="1:17" ht="13.5" customHeight="1" thickBot="1" x14ac:dyDescent="0.25">
      <c r="A7" s="96" t="s">
        <v>66</v>
      </c>
      <c r="B7" s="33">
        <v>6</v>
      </c>
      <c r="C7" s="14"/>
      <c r="D7" s="15"/>
      <c r="F7" s="14"/>
      <c r="G7" s="15"/>
      <c r="H7" s="14"/>
      <c r="I7" s="14"/>
      <c r="J7" s="15"/>
      <c r="K7" s="127" t="s">
        <v>0</v>
      </c>
      <c r="L7" s="128"/>
      <c r="M7" s="129"/>
      <c r="O7" s="15"/>
      <c r="P7" s="15"/>
      <c r="Q7" s="14"/>
    </row>
    <row r="8" spans="1:17" ht="13.5" customHeight="1" x14ac:dyDescent="0.2">
      <c r="A8" s="133" t="s">
        <v>59</v>
      </c>
      <c r="B8" s="134"/>
      <c r="C8" s="14"/>
      <c r="D8" s="15"/>
      <c r="E8" s="14"/>
      <c r="F8" s="15"/>
      <c r="G8" s="14"/>
      <c r="H8" s="15"/>
      <c r="I8" s="14"/>
      <c r="J8" s="15"/>
      <c r="K8" s="97" t="s">
        <v>66</v>
      </c>
      <c r="L8" s="130"/>
      <c r="M8" s="99" t="s">
        <v>70</v>
      </c>
      <c r="P8" s="15"/>
      <c r="Q8" s="14"/>
    </row>
    <row r="9" spans="1:17" ht="13.5" customHeight="1" thickBot="1" x14ac:dyDescent="0.25">
      <c r="A9" s="112" t="s">
        <v>17</v>
      </c>
      <c r="B9" s="113"/>
      <c r="C9" s="19"/>
      <c r="D9" s="19" t="str">
        <f>IF(OR(B7="",B12=""),"Winner Game 1",IF(B7-B12&gt;0,A7,A12))</f>
        <v>WELSH</v>
      </c>
      <c r="E9" s="19"/>
      <c r="F9" s="41">
        <v>14</v>
      </c>
      <c r="G9" s="14"/>
      <c r="H9" s="15"/>
      <c r="I9" s="14"/>
      <c r="J9" s="15"/>
      <c r="K9" s="97" t="s">
        <v>67</v>
      </c>
      <c r="L9" s="131"/>
      <c r="M9" s="99" t="s">
        <v>71</v>
      </c>
      <c r="P9" s="15"/>
      <c r="Q9" s="14"/>
    </row>
    <row r="10" spans="1:17" ht="13.5" customHeight="1" x14ac:dyDescent="0.2">
      <c r="A10" s="94">
        <v>0.75</v>
      </c>
      <c r="B10" s="30"/>
      <c r="C10" s="14"/>
      <c r="D10" s="40"/>
      <c r="E10" s="44" t="s">
        <v>22</v>
      </c>
      <c r="F10" s="37"/>
      <c r="G10" s="14"/>
      <c r="H10" s="15"/>
      <c r="I10" s="14"/>
      <c r="J10" s="15"/>
      <c r="K10" s="97" t="s">
        <v>68</v>
      </c>
      <c r="L10" s="131"/>
      <c r="M10" s="99" t="s">
        <v>72</v>
      </c>
      <c r="P10" s="15"/>
      <c r="Q10" s="14"/>
    </row>
    <row r="11" spans="1:17" ht="15" customHeight="1" thickBot="1" x14ac:dyDescent="0.25">
      <c r="A11" s="33" t="s">
        <v>58</v>
      </c>
      <c r="B11" s="32"/>
      <c r="C11" s="14"/>
      <c r="D11" s="40"/>
      <c r="E11" s="60" t="s">
        <v>60</v>
      </c>
      <c r="F11" s="38"/>
      <c r="G11" s="14"/>
      <c r="H11" s="15"/>
      <c r="I11" s="15"/>
      <c r="J11" s="15"/>
      <c r="K11" s="98" t="s">
        <v>69</v>
      </c>
      <c r="L11" s="132"/>
      <c r="M11" s="100" t="s">
        <v>54</v>
      </c>
      <c r="P11" s="15"/>
      <c r="Q11" s="14"/>
    </row>
    <row r="12" spans="1:17" ht="13.5" customHeight="1" x14ac:dyDescent="0.2">
      <c r="A12" s="95" t="s">
        <v>67</v>
      </c>
      <c r="B12" s="34">
        <v>5</v>
      </c>
      <c r="C12" s="14"/>
      <c r="D12" s="40"/>
      <c r="E12" s="61" t="s">
        <v>15</v>
      </c>
      <c r="F12" s="38"/>
      <c r="G12" s="14"/>
      <c r="H12" s="15"/>
      <c r="I12" s="14"/>
      <c r="J12" s="15"/>
      <c r="K12" s="14"/>
      <c r="L12" s="15"/>
      <c r="P12" s="15"/>
      <c r="Q12" s="14"/>
    </row>
    <row r="13" spans="1:17" ht="13.5" customHeight="1" x14ac:dyDescent="0.2">
      <c r="A13" s="15"/>
      <c r="B13" s="26"/>
      <c r="C13" s="14"/>
      <c r="D13" s="40"/>
      <c r="E13" s="62">
        <v>0.83333333333333337</v>
      </c>
      <c r="F13" s="38"/>
      <c r="G13" s="14"/>
      <c r="H13" s="15"/>
      <c r="I13" s="14"/>
      <c r="J13" s="15"/>
      <c r="K13" s="14"/>
      <c r="L13" s="15"/>
      <c r="M13" s="91" t="s">
        <v>3</v>
      </c>
      <c r="N13" s="91"/>
      <c r="O13" s="91"/>
      <c r="P13" s="91"/>
      <c r="Q13" s="92"/>
    </row>
    <row r="14" spans="1:17" ht="13.5" customHeight="1" thickBot="1" x14ac:dyDescent="0.25">
      <c r="A14" s="96" t="s">
        <v>68</v>
      </c>
      <c r="B14" s="33">
        <v>8</v>
      </c>
      <c r="C14" s="14"/>
      <c r="D14" s="40"/>
      <c r="E14" s="43"/>
      <c r="F14" s="38"/>
      <c r="I14" s="1" t="s">
        <v>43</v>
      </c>
      <c r="J14" s="1" t="s">
        <v>44</v>
      </c>
      <c r="M14" s="101"/>
      <c r="N14" s="102"/>
      <c r="O14" s="102"/>
      <c r="P14" s="102"/>
      <c r="Q14" s="102"/>
    </row>
    <row r="15" spans="1:17" ht="13.5" customHeight="1" thickBot="1" x14ac:dyDescent="0.25">
      <c r="A15" s="136" t="s">
        <v>59</v>
      </c>
      <c r="B15" s="134"/>
      <c r="C15" s="14"/>
      <c r="D15" s="40"/>
      <c r="E15" s="43" t="s">
        <v>58</v>
      </c>
      <c r="F15" s="38"/>
      <c r="G15" s="19"/>
      <c r="H15" s="17"/>
      <c r="I15" s="19"/>
      <c r="J15" s="17"/>
      <c r="K15" s="17" t="str">
        <f>IF(OR(F9="",F18=""),"Winner Game 6",IF(F9-F18&gt;0,D9,D18))</f>
        <v>WELSH</v>
      </c>
      <c r="L15" s="58">
        <v>8</v>
      </c>
      <c r="M15" s="14"/>
      <c r="N15" s="15"/>
      <c r="O15" s="14"/>
      <c r="P15" s="15"/>
      <c r="Q15" s="14"/>
    </row>
    <row r="16" spans="1:17" ht="13.5" customHeight="1" x14ac:dyDescent="0.2">
      <c r="A16" s="112" t="s">
        <v>4</v>
      </c>
      <c r="B16" s="113"/>
      <c r="C16" s="14"/>
      <c r="D16" s="40"/>
      <c r="E16" s="43"/>
      <c r="F16" s="38"/>
      <c r="G16" s="14"/>
      <c r="H16" s="15"/>
      <c r="I16" s="14"/>
      <c r="J16" s="15"/>
      <c r="K16" s="106" t="s">
        <v>26</v>
      </c>
      <c r="L16" s="53"/>
      <c r="M16" s="14"/>
      <c r="N16" s="15"/>
      <c r="O16" s="14" t="s">
        <v>20</v>
      </c>
      <c r="P16" s="15"/>
      <c r="Q16" s="14"/>
    </row>
    <row r="17" spans="1:17" ht="13.5" customHeight="1" thickBot="1" x14ac:dyDescent="0.25">
      <c r="A17" s="114">
        <v>0.83333333333333337</v>
      </c>
      <c r="B17" s="115"/>
      <c r="C17" s="19"/>
      <c r="D17" s="41"/>
      <c r="E17" s="41" t="s">
        <v>23</v>
      </c>
      <c r="F17" s="39"/>
      <c r="G17" s="14"/>
      <c r="H17" s="15"/>
      <c r="I17" s="14"/>
      <c r="J17" s="15"/>
      <c r="K17" s="55"/>
      <c r="L17" s="53"/>
      <c r="M17" s="14"/>
      <c r="N17" s="15"/>
      <c r="O17" s="14" t="s">
        <v>21</v>
      </c>
      <c r="P17" s="15"/>
      <c r="Q17" s="14"/>
    </row>
    <row r="18" spans="1:17" ht="13.5" customHeight="1" thickBot="1" x14ac:dyDescent="0.25">
      <c r="A18" s="33" t="s">
        <v>58</v>
      </c>
      <c r="B18" s="32"/>
      <c r="C18" s="14"/>
      <c r="D18" s="137" t="str">
        <f>IF(OR(B14="",B19=""),"Winner Game 2",IF(B14-B19&gt;0,A14,A19))</f>
        <v>EUNICE</v>
      </c>
      <c r="E18" s="137"/>
      <c r="F18" s="40">
        <v>8</v>
      </c>
      <c r="G18" s="14"/>
      <c r="H18" s="15"/>
      <c r="I18" s="14"/>
      <c r="J18" s="15"/>
      <c r="K18" s="55"/>
      <c r="L18" s="53"/>
      <c r="M18" s="14"/>
      <c r="N18" s="15"/>
      <c r="O18" s="14" t="s">
        <v>52</v>
      </c>
      <c r="P18" s="15"/>
      <c r="Q18" s="14"/>
    </row>
    <row r="19" spans="1:17" ht="13.5" customHeight="1" x14ac:dyDescent="0.2">
      <c r="A19" s="95" t="s">
        <v>69</v>
      </c>
      <c r="B19" s="35">
        <v>5</v>
      </c>
      <c r="C19" s="9"/>
      <c r="D19" s="9"/>
      <c r="E19" s="9"/>
      <c r="F19" s="8"/>
      <c r="G19" s="14"/>
      <c r="H19" s="15"/>
      <c r="I19" s="14"/>
      <c r="J19" s="15"/>
      <c r="K19" s="47" t="s">
        <v>61</v>
      </c>
      <c r="L19" s="53"/>
      <c r="M19" s="14"/>
      <c r="N19" s="15"/>
      <c r="O19" s="14"/>
      <c r="P19" s="15"/>
      <c r="Q19" s="14"/>
    </row>
    <row r="20" spans="1:17" ht="13.5" customHeight="1" thickBot="1" x14ac:dyDescent="0.25">
      <c r="A20" s="9"/>
      <c r="B20" s="20"/>
      <c r="C20" s="96" t="s">
        <v>70</v>
      </c>
      <c r="D20" s="35">
        <v>8</v>
      </c>
      <c r="E20" s="14"/>
      <c r="F20" s="15"/>
      <c r="G20" s="14"/>
      <c r="H20" s="15"/>
      <c r="I20" s="21"/>
      <c r="J20" s="15"/>
      <c r="K20" s="48" t="s">
        <v>38</v>
      </c>
      <c r="L20" s="53"/>
      <c r="M20" s="19"/>
      <c r="N20" s="135" t="s">
        <v>66</v>
      </c>
      <c r="O20" s="135"/>
      <c r="P20" s="76">
        <v>2</v>
      </c>
      <c r="Q20" s="14"/>
    </row>
    <row r="21" spans="1:17" ht="13.5" customHeight="1" x14ac:dyDescent="0.2">
      <c r="A21" s="14"/>
      <c r="B21" s="110" t="s">
        <v>59</v>
      </c>
      <c r="C21" s="110"/>
      <c r="D21" s="111"/>
      <c r="E21" s="14"/>
      <c r="F21" s="15"/>
      <c r="G21" s="14"/>
      <c r="H21" s="15"/>
      <c r="I21" s="14"/>
      <c r="J21" s="15"/>
      <c r="K21" s="49">
        <v>0.83333333333333337</v>
      </c>
      <c r="L21" s="53"/>
      <c r="M21" s="14"/>
      <c r="N21" s="15"/>
      <c r="O21" s="70" t="s">
        <v>39</v>
      </c>
      <c r="P21" s="71"/>
      <c r="Q21" s="14"/>
    </row>
    <row r="22" spans="1:17" ht="15.75" customHeight="1" thickBot="1" x14ac:dyDescent="0.25">
      <c r="A22" s="14"/>
      <c r="B22" s="112" t="s">
        <v>5</v>
      </c>
      <c r="C22" s="112"/>
      <c r="D22" s="113"/>
      <c r="E22" s="139" t="str">
        <f>IF(OR(D20="",D25=""),"Winner Game 3",IF(D20-D25&gt;0,C20,C25))</f>
        <v>IOWA</v>
      </c>
      <c r="F22" s="135"/>
      <c r="G22" s="135"/>
      <c r="H22" s="40">
        <v>15</v>
      </c>
      <c r="I22" s="14"/>
      <c r="J22" s="15"/>
      <c r="K22" s="55"/>
      <c r="L22" s="53"/>
      <c r="M22" s="14"/>
      <c r="N22" s="15"/>
      <c r="O22" s="77"/>
      <c r="P22" s="73"/>
      <c r="Q22" s="14"/>
    </row>
    <row r="23" spans="1:17" ht="12.75" customHeight="1" x14ac:dyDescent="0.2">
      <c r="A23" s="14"/>
      <c r="B23" s="114">
        <v>0.75</v>
      </c>
      <c r="C23" s="114"/>
      <c r="D23" s="115"/>
      <c r="E23" s="120" t="s">
        <v>24</v>
      </c>
      <c r="F23" s="121"/>
      <c r="G23" s="121"/>
      <c r="H23" s="122"/>
      <c r="I23" s="14"/>
      <c r="J23" s="15"/>
      <c r="K23" s="55" t="s">
        <v>57</v>
      </c>
      <c r="L23" s="53"/>
      <c r="M23" s="14"/>
      <c r="N23" s="15"/>
      <c r="O23" s="72"/>
      <c r="P23" s="73"/>
      <c r="Q23" s="14"/>
    </row>
    <row r="24" spans="1:17" ht="13.5" customHeight="1" thickBot="1" x14ac:dyDescent="0.25">
      <c r="A24" s="14"/>
      <c r="B24" s="31"/>
      <c r="C24" s="33" t="s">
        <v>57</v>
      </c>
      <c r="D24" s="32"/>
      <c r="E24" s="159" t="s">
        <v>60</v>
      </c>
      <c r="F24" s="160"/>
      <c r="G24" s="160"/>
      <c r="H24" s="161"/>
      <c r="I24" s="14"/>
      <c r="J24" s="15"/>
      <c r="K24" s="55"/>
      <c r="L24" s="53"/>
      <c r="M24" s="14"/>
      <c r="N24" s="15"/>
      <c r="O24" s="72"/>
      <c r="P24" s="73"/>
      <c r="Q24" s="14"/>
    </row>
    <row r="25" spans="1:17" ht="12" customHeight="1" x14ac:dyDescent="0.2">
      <c r="A25" s="14"/>
      <c r="B25" s="15"/>
      <c r="C25" s="95" t="s">
        <v>71</v>
      </c>
      <c r="D25" s="35">
        <v>9</v>
      </c>
      <c r="E25" s="157" t="s">
        <v>9</v>
      </c>
      <c r="F25" s="157"/>
      <c r="G25" s="157"/>
      <c r="H25" s="158"/>
      <c r="I25" s="14"/>
      <c r="J25" s="15"/>
      <c r="K25" s="55"/>
      <c r="L25" s="53"/>
      <c r="M25" s="14"/>
      <c r="N25" s="15"/>
      <c r="O25" s="77"/>
      <c r="P25" s="73"/>
      <c r="Q25" s="14"/>
    </row>
    <row r="26" spans="1:17" ht="13.5" customHeight="1" thickBot="1" x14ac:dyDescent="0.25">
      <c r="A26" s="14"/>
      <c r="B26" s="18"/>
      <c r="C26" s="18"/>
      <c r="D26" s="18"/>
      <c r="E26" s="155">
        <v>0.83333333333333337</v>
      </c>
      <c r="F26" s="155"/>
      <c r="G26" s="155"/>
      <c r="H26" s="156"/>
      <c r="I26" s="19"/>
      <c r="J26" s="17"/>
      <c r="K26" s="58" t="s">
        <v>27</v>
      </c>
      <c r="L26" s="59"/>
      <c r="M26" s="14"/>
      <c r="N26" s="15"/>
      <c r="O26" s="77"/>
      <c r="P26" s="73"/>
      <c r="Q26" s="108" t="s">
        <v>1</v>
      </c>
    </row>
    <row r="27" spans="1:17" ht="13.5" customHeight="1" thickBot="1" x14ac:dyDescent="0.25">
      <c r="A27" s="14"/>
      <c r="B27" s="17"/>
      <c r="C27" s="96" t="s">
        <v>72</v>
      </c>
      <c r="D27" s="33">
        <v>1</v>
      </c>
      <c r="E27" s="64"/>
      <c r="F27" s="40"/>
      <c r="G27" s="43"/>
      <c r="H27" s="38"/>
      <c r="I27" s="14"/>
      <c r="J27" s="15"/>
      <c r="K27" s="15" t="str">
        <f>IF(OR(H22="",H30=""),"Winner Game 8",IF(H22-H30&gt;0,E22,E30))</f>
        <v>IOWA</v>
      </c>
      <c r="L27" s="50">
        <v>3</v>
      </c>
      <c r="M27" s="14"/>
      <c r="N27" s="15"/>
      <c r="O27" s="93" t="s">
        <v>63</v>
      </c>
      <c r="P27" s="73"/>
      <c r="Q27" s="116" t="s">
        <v>65</v>
      </c>
    </row>
    <row r="28" spans="1:17" ht="13.5" customHeight="1" x14ac:dyDescent="0.2">
      <c r="A28" s="14"/>
      <c r="B28" s="104" t="s">
        <v>19</v>
      </c>
      <c r="C28" s="105" t="s">
        <v>59</v>
      </c>
      <c r="D28" s="30"/>
      <c r="E28" s="149" t="s">
        <v>57</v>
      </c>
      <c r="F28" s="150"/>
      <c r="G28" s="150"/>
      <c r="H28" s="151"/>
      <c r="I28" s="14"/>
      <c r="J28" s="15"/>
      <c r="K28" s="14"/>
      <c r="L28" s="15"/>
      <c r="M28" s="14"/>
      <c r="N28" s="15"/>
      <c r="O28" s="89" t="s">
        <v>13</v>
      </c>
      <c r="P28" s="73"/>
      <c r="Q28" s="117"/>
    </row>
    <row r="29" spans="1:17" ht="13.5" customHeight="1" thickBot="1" x14ac:dyDescent="0.25">
      <c r="A29" s="14"/>
      <c r="B29" s="112" t="s">
        <v>6</v>
      </c>
      <c r="C29" s="112"/>
      <c r="D29" s="113"/>
      <c r="E29" s="152" t="s">
        <v>25</v>
      </c>
      <c r="F29" s="153"/>
      <c r="G29" s="153"/>
      <c r="H29" s="154"/>
      <c r="I29" s="14"/>
      <c r="J29" s="15"/>
      <c r="K29" s="14"/>
      <c r="L29" s="15"/>
      <c r="M29" s="14"/>
      <c r="N29" s="15"/>
      <c r="O29" s="69">
        <v>0.45833333333333331</v>
      </c>
      <c r="P29" s="73"/>
      <c r="Q29" s="117"/>
    </row>
    <row r="30" spans="1:17" ht="15" customHeight="1" x14ac:dyDescent="0.2">
      <c r="A30" s="14"/>
      <c r="B30" s="114">
        <v>0.83333333333333337</v>
      </c>
      <c r="C30" s="114"/>
      <c r="D30" s="115"/>
      <c r="E30" s="140" t="str">
        <f>IF(OR(D27="",D32=""),"Winner Game 4",IF(D27-D32&gt;0,C27,C32))</f>
        <v>YOUNGSVILLE</v>
      </c>
      <c r="F30" s="137"/>
      <c r="G30" s="137"/>
      <c r="H30" s="40">
        <v>14</v>
      </c>
      <c r="I30" s="14"/>
      <c r="J30" s="15"/>
      <c r="K30" s="14"/>
      <c r="L30" s="15"/>
      <c r="M30" s="14"/>
      <c r="N30" s="15"/>
      <c r="O30" s="72"/>
      <c r="P30" s="73"/>
      <c r="Q30" s="117"/>
    </row>
    <row r="31" spans="1:17" ht="15" customHeight="1" thickBot="1" x14ac:dyDescent="0.25">
      <c r="A31" s="14"/>
      <c r="B31" s="33"/>
      <c r="C31" s="33" t="s">
        <v>57</v>
      </c>
      <c r="D31" s="32"/>
      <c r="E31" s="15"/>
      <c r="F31" s="15"/>
      <c r="G31" s="15"/>
      <c r="H31" s="15"/>
      <c r="I31" s="14"/>
      <c r="J31" s="15"/>
      <c r="K31" s="14"/>
      <c r="L31" s="15"/>
      <c r="M31" s="14"/>
      <c r="N31" s="15"/>
      <c r="O31" s="72"/>
      <c r="P31" s="73"/>
      <c r="Q31" s="117"/>
    </row>
    <row r="32" spans="1:17" ht="12.75" customHeight="1" thickBot="1" x14ac:dyDescent="0.25">
      <c r="A32" s="14"/>
      <c r="B32" s="15"/>
      <c r="C32" s="95" t="s">
        <v>46</v>
      </c>
      <c r="D32" s="103">
        <v>18</v>
      </c>
      <c r="E32" s="14"/>
      <c r="F32" s="15"/>
      <c r="G32" s="17"/>
      <c r="H32" s="19" t="str">
        <f>IF(OR(H22="",H30=""),"Loser Game 8",IF(H22-H30&lt;0,E22,E30))</f>
        <v>YOUNGSVILLE</v>
      </c>
      <c r="I32" s="19"/>
      <c r="J32" s="58">
        <v>6</v>
      </c>
      <c r="K32" s="14"/>
      <c r="L32" s="15"/>
      <c r="M32" s="15" t="s">
        <v>71</v>
      </c>
      <c r="N32" s="76">
        <v>12</v>
      </c>
      <c r="O32" s="72" t="s">
        <v>57</v>
      </c>
      <c r="P32" s="73"/>
      <c r="Q32" s="117"/>
    </row>
    <row r="33" spans="1:17" ht="17.25" customHeight="1" x14ac:dyDescent="0.2">
      <c r="A33" s="14" t="s">
        <v>73</v>
      </c>
      <c r="B33" s="18"/>
      <c r="C33" s="18"/>
      <c r="D33" s="18"/>
      <c r="E33" s="9"/>
      <c r="F33" s="15"/>
      <c r="G33" s="54" t="s">
        <v>28</v>
      </c>
      <c r="H33" s="66"/>
      <c r="I33" s="47" t="s">
        <v>61</v>
      </c>
      <c r="J33" s="52"/>
      <c r="K33" s="14"/>
      <c r="L33" s="15"/>
      <c r="M33" s="70" t="s">
        <v>42</v>
      </c>
      <c r="N33" s="71"/>
      <c r="O33" s="72"/>
      <c r="P33" s="73"/>
      <c r="Q33" s="117"/>
    </row>
    <row r="34" spans="1:17" ht="13.5" customHeight="1" thickBot="1" x14ac:dyDescent="0.25">
      <c r="A34" s="14" t="s">
        <v>74</v>
      </c>
      <c r="B34" s="15"/>
      <c r="C34" s="9"/>
      <c r="D34" s="135" t="str">
        <f>IF(OR(B7="",B12=""),"Loser Game 1",IF(B7-B12&lt;0,A7,A12))</f>
        <v>KAPLAN</v>
      </c>
      <c r="E34" s="135"/>
      <c r="F34" s="40">
        <v>11</v>
      </c>
      <c r="G34" s="56"/>
      <c r="H34" s="50"/>
      <c r="I34" s="48" t="s">
        <v>11</v>
      </c>
      <c r="J34" s="53"/>
      <c r="K34" s="14"/>
      <c r="L34" s="15"/>
      <c r="M34" s="118" t="s">
        <v>63</v>
      </c>
      <c r="N34" s="119"/>
      <c r="O34" s="72"/>
      <c r="P34" s="73"/>
      <c r="Q34" s="117"/>
    </row>
    <row r="35" spans="1:17" ht="14.25" customHeight="1" thickBot="1" x14ac:dyDescent="0.25">
      <c r="A35" s="14" t="s">
        <v>75</v>
      </c>
      <c r="B35" s="15"/>
      <c r="C35" s="14"/>
      <c r="D35" s="145" t="s">
        <v>60</v>
      </c>
      <c r="E35" s="145"/>
      <c r="F35" s="146"/>
      <c r="G35" s="54"/>
      <c r="H35" s="50"/>
      <c r="I35" s="49">
        <v>0.75</v>
      </c>
      <c r="J35" s="53"/>
      <c r="K35" s="17" t="str">
        <f>IF(OR(J32="",J37=""),"Winner Game 10",IF(J32-J37&gt;0,H32,G37))</f>
        <v>RAYNE</v>
      </c>
      <c r="L35" s="50">
        <v>3</v>
      </c>
      <c r="M35" s="141" t="s">
        <v>12</v>
      </c>
      <c r="N35" s="142"/>
      <c r="O35" s="72"/>
      <c r="P35" s="73"/>
      <c r="Q35" s="14" t="s">
        <v>47</v>
      </c>
    </row>
    <row r="36" spans="1:17" ht="13.5" customHeight="1" thickBot="1" x14ac:dyDescent="0.25">
      <c r="A36" s="14" t="s">
        <v>76</v>
      </c>
      <c r="B36" s="15"/>
      <c r="C36" s="14"/>
      <c r="D36" s="40"/>
      <c r="E36" s="90" t="s">
        <v>7</v>
      </c>
      <c r="F36" s="38"/>
      <c r="G36" s="57"/>
      <c r="H36" s="58"/>
      <c r="I36" s="58" t="s">
        <v>58</v>
      </c>
      <c r="J36" s="59"/>
      <c r="K36" s="51" t="s">
        <v>34</v>
      </c>
      <c r="L36" s="52"/>
      <c r="M36" s="143">
        <v>0.375</v>
      </c>
      <c r="N36" s="144"/>
      <c r="O36" s="74" t="s">
        <v>37</v>
      </c>
      <c r="P36" s="75"/>
      <c r="Q36" s="15" t="s">
        <v>48</v>
      </c>
    </row>
    <row r="37" spans="1:17" ht="13.5" customHeight="1" x14ac:dyDescent="0.2">
      <c r="A37" s="14"/>
      <c r="B37" s="15"/>
      <c r="C37" s="14"/>
      <c r="D37" s="40"/>
      <c r="E37" s="36">
        <v>0.75</v>
      </c>
      <c r="F37" s="38"/>
      <c r="G37" s="140" t="str">
        <f>IF(OR(F34="",F39=""),"Winner Game 5",IF(F34-F39&gt;0,D34,D39))</f>
        <v>RAYNE</v>
      </c>
      <c r="H37" s="137"/>
      <c r="I37" s="137"/>
      <c r="J37" s="50">
        <v>7</v>
      </c>
      <c r="K37" s="67"/>
      <c r="L37" s="53"/>
      <c r="M37" s="72"/>
      <c r="N37" s="73"/>
      <c r="O37" s="22" t="str">
        <f>IF(OR(N32="",N40=""),"Winner Game 13",IF(N32-N40&gt;0,M32,M40))</f>
        <v>IOWA</v>
      </c>
      <c r="P37" s="78">
        <v>24</v>
      </c>
      <c r="Q37" s="14" t="s">
        <v>49</v>
      </c>
    </row>
    <row r="38" spans="1:17" ht="13.5" customHeight="1" thickBot="1" x14ac:dyDescent="0.25">
      <c r="A38" s="14"/>
      <c r="B38" s="15"/>
      <c r="C38" s="14"/>
      <c r="D38" s="41"/>
      <c r="E38" s="41" t="s">
        <v>58</v>
      </c>
      <c r="F38" s="39"/>
      <c r="G38" s="9"/>
      <c r="H38" s="8"/>
      <c r="I38" s="9"/>
      <c r="J38" s="8"/>
      <c r="K38" s="47" t="s">
        <v>62</v>
      </c>
      <c r="L38" s="66"/>
      <c r="M38" s="147" t="s">
        <v>57</v>
      </c>
      <c r="N38" s="148"/>
      <c r="O38" s="15"/>
      <c r="P38" s="15"/>
      <c r="Q38" s="14"/>
    </row>
    <row r="39" spans="1:17" ht="13.5" customHeight="1" thickBot="1" x14ac:dyDescent="0.25">
      <c r="A39" s="14"/>
      <c r="B39" s="15"/>
      <c r="C39" s="14"/>
      <c r="D39" s="137" t="str">
        <f>IF(OR(B14="",B19=""),"Loser Game 2",IF(B14-B19&lt;0,A14,A19))</f>
        <v>RAYNE</v>
      </c>
      <c r="E39" s="137"/>
      <c r="F39" s="40">
        <v>13</v>
      </c>
      <c r="G39" s="14"/>
      <c r="H39" s="9"/>
      <c r="I39" s="9"/>
      <c r="J39" s="8"/>
      <c r="K39" s="48" t="s">
        <v>40</v>
      </c>
      <c r="L39" s="53"/>
      <c r="M39" s="74" t="s">
        <v>41</v>
      </c>
      <c r="N39" s="75"/>
      <c r="O39" s="14"/>
      <c r="P39" s="15"/>
      <c r="Q39" s="14"/>
    </row>
    <row r="40" spans="1:17" ht="13.5" customHeight="1" thickBot="1" x14ac:dyDescent="0.25">
      <c r="A40" s="14"/>
      <c r="B40" s="15"/>
      <c r="C40" s="14"/>
      <c r="D40" s="8"/>
      <c r="E40" s="14"/>
      <c r="F40" s="15"/>
      <c r="G40" s="14"/>
      <c r="H40" s="135" t="str">
        <f>IF(OR(F9="",F18=""),"Loser Game 6",IF(F9-F18&lt;0,D9,D18))</f>
        <v>EUNICE</v>
      </c>
      <c r="I40" s="135"/>
      <c r="J40" s="58">
        <v>8</v>
      </c>
      <c r="K40" s="49">
        <v>0.83333333333333337</v>
      </c>
      <c r="L40" s="53"/>
      <c r="M40" s="15" t="s">
        <v>70</v>
      </c>
      <c r="N40" s="76">
        <v>3</v>
      </c>
      <c r="O40" s="14"/>
      <c r="P40" s="15"/>
      <c r="Q40" s="14"/>
    </row>
    <row r="41" spans="1:17" ht="13.5" customHeight="1" x14ac:dyDescent="0.2">
      <c r="A41" s="14"/>
      <c r="B41" s="15"/>
      <c r="C41" s="14"/>
      <c r="D41" s="8"/>
      <c r="E41" s="14"/>
      <c r="F41" s="15"/>
      <c r="G41" s="14"/>
      <c r="H41" s="56" t="s">
        <v>29</v>
      </c>
      <c r="I41" s="47" t="s">
        <v>61</v>
      </c>
      <c r="J41" s="52"/>
      <c r="K41" s="55" t="s">
        <v>58</v>
      </c>
      <c r="L41" s="53"/>
      <c r="M41" s="15"/>
      <c r="N41" s="15"/>
      <c r="O41" s="14"/>
      <c r="P41" s="15"/>
      <c r="Q41" s="14"/>
    </row>
    <row r="42" spans="1:17" ht="14.25" customHeight="1" thickBot="1" x14ac:dyDescent="0.25">
      <c r="A42" s="9"/>
      <c r="B42" s="15"/>
      <c r="C42" s="14"/>
      <c r="D42" s="17"/>
      <c r="E42" s="17" t="str">
        <f>IF(OR(D20="",D25=""),"Loser Game 3",IF(D20-D25&lt;0,C20,C25))</f>
        <v>CROWLEY</v>
      </c>
      <c r="F42" s="17"/>
      <c r="G42" s="40">
        <v>16</v>
      </c>
      <c r="H42" s="65"/>
      <c r="I42" s="48" t="s">
        <v>10</v>
      </c>
      <c r="J42" s="53"/>
      <c r="K42" s="55"/>
      <c r="L42" s="53"/>
      <c r="M42" s="14"/>
      <c r="N42" s="17"/>
      <c r="O42" s="23" t="str">
        <f>IF(OR(P20="",P37=""),"Winner Game 14",IF(P20-P37&lt;0,O37,""))</f>
        <v>IOWA</v>
      </c>
      <c r="P42" s="88">
        <v>7</v>
      </c>
      <c r="Q42" s="14"/>
    </row>
    <row r="43" spans="1:17" ht="13.5" customHeight="1" thickBot="1" x14ac:dyDescent="0.25">
      <c r="A43" s="9"/>
      <c r="B43" s="15"/>
      <c r="C43" s="14"/>
      <c r="D43" s="45" t="s">
        <v>30</v>
      </c>
      <c r="E43" s="63" t="s">
        <v>60</v>
      </c>
      <c r="F43" s="45"/>
      <c r="G43" s="46"/>
      <c r="H43" s="65"/>
      <c r="I43" s="49">
        <v>0.75</v>
      </c>
      <c r="J43" s="53"/>
      <c r="K43" s="68" t="s">
        <v>33</v>
      </c>
      <c r="L43" s="59"/>
      <c r="M43" s="14"/>
      <c r="N43" s="86" t="s">
        <v>35</v>
      </c>
      <c r="O43" s="79" t="s">
        <v>2</v>
      </c>
      <c r="P43" s="80"/>
      <c r="Q43" s="14"/>
    </row>
    <row r="44" spans="1:17" ht="13.5" customHeight="1" thickBot="1" x14ac:dyDescent="0.25">
      <c r="A44" s="9"/>
      <c r="B44" s="15"/>
      <c r="C44" s="14"/>
      <c r="D44" s="40"/>
      <c r="E44" s="90" t="s">
        <v>8</v>
      </c>
      <c r="F44" s="42"/>
      <c r="G44" s="38"/>
      <c r="H44" s="107" t="s">
        <v>32</v>
      </c>
      <c r="I44" s="58" t="s">
        <v>57</v>
      </c>
      <c r="J44" s="58"/>
      <c r="K44" s="24" t="str">
        <f>IF(OR(J40="",J45=""),"Winner Game 9",IF(J40-J45&gt;0,H40,H45))</f>
        <v>CROWLEY</v>
      </c>
      <c r="L44" s="50">
        <v>17</v>
      </c>
      <c r="M44" s="14"/>
      <c r="N44" s="86"/>
      <c r="O44" s="81" t="s">
        <v>64</v>
      </c>
      <c r="P44" s="80"/>
    </row>
    <row r="45" spans="1:17" ht="13.5" customHeight="1" thickBot="1" x14ac:dyDescent="0.25">
      <c r="A45" s="9"/>
      <c r="B45" s="15"/>
      <c r="C45" s="14"/>
      <c r="D45" s="40"/>
      <c r="E45" s="36">
        <v>0.75</v>
      </c>
      <c r="F45" s="42"/>
      <c r="G45" s="38"/>
      <c r="H45" s="140" t="s">
        <v>70</v>
      </c>
      <c r="I45" s="137"/>
      <c r="J45" s="50">
        <v>19</v>
      </c>
      <c r="K45" s="9"/>
      <c r="L45" s="15"/>
      <c r="M45" s="14"/>
      <c r="N45" s="86"/>
      <c r="O45" s="82" t="s">
        <v>14</v>
      </c>
      <c r="P45" s="80"/>
      <c r="Q45" s="25" t="str">
        <f>IF(OR(P42="",P48=""),"",IF(P42-P48&gt;0,O42,M48))</f>
        <v>WELSH</v>
      </c>
    </row>
    <row r="46" spans="1:17" ht="13.5" customHeight="1" thickBot="1" x14ac:dyDescent="0.25">
      <c r="A46" s="9"/>
      <c r="B46" s="15"/>
      <c r="C46" s="14"/>
      <c r="D46" s="41" t="s">
        <v>31</v>
      </c>
      <c r="E46" s="41" t="s">
        <v>57</v>
      </c>
      <c r="F46" s="41"/>
      <c r="G46" s="39"/>
      <c r="H46" s="18"/>
      <c r="I46" s="9"/>
      <c r="J46" s="9"/>
      <c r="K46" s="9"/>
      <c r="L46" s="15"/>
      <c r="M46" s="14"/>
      <c r="N46" s="86"/>
      <c r="O46" s="83">
        <v>0.375</v>
      </c>
      <c r="P46" s="80"/>
      <c r="Q46" s="29"/>
    </row>
    <row r="47" spans="1:17" ht="13.5" customHeight="1" thickBot="1" x14ac:dyDescent="0.25">
      <c r="A47" s="9"/>
      <c r="B47" s="15"/>
      <c r="C47" s="14"/>
      <c r="D47" s="15"/>
      <c r="E47" s="16" t="str">
        <f>IF(OR(D27="",D32=""),"Loser Game 4",IF(D27-D32&lt;0,C27,C32))</f>
        <v>WC BLUE JAYS</v>
      </c>
      <c r="F47" s="16"/>
      <c r="G47" s="40">
        <v>7</v>
      </c>
      <c r="H47" s="18"/>
      <c r="I47" s="15"/>
      <c r="J47" s="15"/>
      <c r="K47" s="15"/>
      <c r="L47" s="15"/>
      <c r="M47" s="14"/>
      <c r="N47" s="87" t="s">
        <v>36</v>
      </c>
      <c r="O47" s="84" t="s">
        <v>57</v>
      </c>
      <c r="P47" s="85"/>
      <c r="Q47" s="14"/>
    </row>
    <row r="48" spans="1:17" ht="13.5" customHeight="1" x14ac:dyDescent="0.2">
      <c r="A48" s="9"/>
      <c r="B48" s="15"/>
      <c r="C48" s="9"/>
      <c r="D48" s="8"/>
      <c r="E48" s="9"/>
      <c r="F48" s="8"/>
      <c r="G48" s="8"/>
      <c r="H48" s="18"/>
      <c r="I48" s="18"/>
      <c r="J48" s="18"/>
      <c r="K48" s="14"/>
      <c r="L48" s="15"/>
      <c r="M48" s="138" t="str">
        <f>IF(OR(P20="",P37=""),"Loser Game 14",IF(P20-P37&lt;0,N20,""))</f>
        <v>WELSH</v>
      </c>
      <c r="N48" s="138"/>
      <c r="O48" s="138"/>
      <c r="P48" s="86">
        <v>15</v>
      </c>
      <c r="Q48" s="14"/>
    </row>
    <row r="49" spans="1:17" ht="13.5" customHeight="1" x14ac:dyDescent="0.2">
      <c r="A49" s="9"/>
      <c r="B49" s="15"/>
      <c r="C49" s="9"/>
      <c r="D49" s="8"/>
      <c r="E49" s="9"/>
      <c r="F49" s="8"/>
      <c r="G49" s="9"/>
      <c r="H49" s="18"/>
      <c r="I49" s="18"/>
      <c r="J49" s="18"/>
      <c r="K49" s="9"/>
      <c r="L49" s="8"/>
      <c r="Q49" s="14"/>
    </row>
    <row r="50" spans="1:17" ht="13.5" customHeight="1" x14ac:dyDescent="0.25">
      <c r="A50" s="12"/>
      <c r="B50" s="11"/>
      <c r="C50" s="12"/>
      <c r="D50" s="13"/>
      <c r="E50" s="12"/>
      <c r="F50" s="13"/>
      <c r="G50" s="12"/>
      <c r="H50" s="13"/>
      <c r="I50" s="12"/>
      <c r="J50" s="13"/>
      <c r="K50" s="12"/>
      <c r="L50" s="13"/>
      <c r="M50" s="12"/>
    </row>
    <row r="51" spans="1:17" ht="11.45" customHeight="1" x14ac:dyDescent="0.2"/>
    <row r="52" spans="1:17" ht="12.75" customHeight="1" x14ac:dyDescent="0.2"/>
    <row r="53" spans="1:17" ht="11.45" customHeight="1" x14ac:dyDescent="0.2"/>
    <row r="54" spans="1:17" ht="11.45" customHeight="1" x14ac:dyDescent="0.2">
      <c r="M54" s="5"/>
    </row>
    <row r="55" spans="1:17" ht="11.45" customHeight="1" x14ac:dyDescent="0.2"/>
    <row r="56" spans="1:17" ht="15" customHeight="1" x14ac:dyDescent="0.2"/>
    <row r="57" spans="1:17" ht="11.25" customHeight="1" x14ac:dyDescent="0.2">
      <c r="M57" s="5"/>
    </row>
    <row r="58" spans="1:17" ht="12" customHeight="1" x14ac:dyDescent="0.2">
      <c r="M58" s="5"/>
    </row>
    <row r="59" spans="1:17" ht="12" customHeight="1" x14ac:dyDescent="0.2">
      <c r="M59" s="5"/>
    </row>
    <row r="60" spans="1:17" ht="12" customHeight="1" x14ac:dyDescent="0.2">
      <c r="M60" s="7"/>
    </row>
    <row r="61" spans="1:17" ht="12" customHeight="1" x14ac:dyDescent="0.2">
      <c r="D61" s="5"/>
      <c r="E61" s="7"/>
      <c r="F61" s="5"/>
      <c r="J61" s="5"/>
    </row>
    <row r="62" spans="1:17" ht="12" customHeight="1" x14ac:dyDescent="0.2">
      <c r="D62" s="5"/>
      <c r="E62" s="7"/>
      <c r="F62" s="5"/>
      <c r="G62" s="7"/>
      <c r="H62" s="5"/>
      <c r="I62" s="7"/>
      <c r="J62" s="5"/>
    </row>
    <row r="63" spans="1:17" ht="12" customHeight="1" x14ac:dyDescent="0.2">
      <c r="D63" s="6"/>
      <c r="E63" s="6"/>
      <c r="F63" s="6"/>
      <c r="G63" s="6"/>
      <c r="H63" s="5"/>
      <c r="I63" s="7"/>
      <c r="J63" s="5"/>
    </row>
    <row r="64" spans="1:17" ht="12" customHeight="1" x14ac:dyDescent="0.2">
      <c r="D64" s="6"/>
      <c r="E64" s="6"/>
      <c r="F64" s="6"/>
      <c r="G64" s="6"/>
      <c r="H64" s="5"/>
      <c r="I64" s="7"/>
      <c r="J64" s="5"/>
    </row>
  </sheetData>
  <mergeCells count="37">
    <mergeCell ref="M48:O48"/>
    <mergeCell ref="E22:G22"/>
    <mergeCell ref="H40:I40"/>
    <mergeCell ref="H45:I45"/>
    <mergeCell ref="E30:G30"/>
    <mergeCell ref="G37:I37"/>
    <mergeCell ref="M35:N35"/>
    <mergeCell ref="M36:N36"/>
    <mergeCell ref="D35:F35"/>
    <mergeCell ref="M38:N38"/>
    <mergeCell ref="D39:E39"/>
    <mergeCell ref="E28:H28"/>
    <mergeCell ref="E29:H29"/>
    <mergeCell ref="E26:H26"/>
    <mergeCell ref="E25:H25"/>
    <mergeCell ref="E24:H24"/>
    <mergeCell ref="Q27:Q34"/>
    <mergeCell ref="M34:N34"/>
    <mergeCell ref="E23:H23"/>
    <mergeCell ref="A1:Q1"/>
    <mergeCell ref="A3:Q3"/>
    <mergeCell ref="A2:J2"/>
    <mergeCell ref="K7:M7"/>
    <mergeCell ref="L8:L11"/>
    <mergeCell ref="A8:B8"/>
    <mergeCell ref="A9:B9"/>
    <mergeCell ref="N20:O20"/>
    <mergeCell ref="A15:B15"/>
    <mergeCell ref="A16:B16"/>
    <mergeCell ref="A17:B17"/>
    <mergeCell ref="D34:E34"/>
    <mergeCell ref="D18:E18"/>
    <mergeCell ref="B21:D21"/>
    <mergeCell ref="B22:D22"/>
    <mergeCell ref="B23:D23"/>
    <mergeCell ref="B29:D29"/>
    <mergeCell ref="B30:D30"/>
  </mergeCells>
  <phoneticPr fontId="0" type="noConversion"/>
  <printOptions horizontalCentered="1" verticalCentered="1"/>
  <pageMargins left="0" right="0" top="0" bottom="0" header="0" footer="0"/>
  <pageSetup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Bracket</vt:lpstr>
    </vt:vector>
  </TitlesOfParts>
  <Company>UTMDACC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surgonc</dc:creator>
  <cp:lastModifiedBy>Ken May</cp:lastModifiedBy>
  <cp:lastPrinted>2024-06-26T12:36:06Z</cp:lastPrinted>
  <dcterms:created xsi:type="dcterms:W3CDTF">2009-07-22T15:10:55Z</dcterms:created>
  <dcterms:modified xsi:type="dcterms:W3CDTF">2024-07-01T13:22:53Z</dcterms:modified>
</cp:coreProperties>
</file>